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artition" sheetId="1" r:id="rId1"/>
  </sheets>
  <definedNames>
    <definedName name="_xlnm._FilterDatabase" localSheetId="0" hidden="1">Repartition!$A$5:$H$23</definedName>
  </definedNames>
  <calcPr calcId="124519" fullCalcOnLoad="1"/>
</workbook>
</file>

<file path=xl/sharedStrings.xml><?xml version="1.0" encoding="utf-8"?>
<sst xmlns="http://schemas.openxmlformats.org/spreadsheetml/2006/main" count="72" uniqueCount="52">
  <si>
    <t>DISTRIBUCION DE LOS HONORARIOS DEL ABOGADO</t>
  </si>
  <si>
    <t>Cambie la columna Participa? a No para excluir a una persona sin eliminar sus datos.</t>
  </si>
  <si>
    <t>Nombre</t>
  </si>
  <si>
    <t>Apellido</t>
  </si>
  <si>
    <t>Ahorro total</t>
  </si>
  <si>
    <t>Participa?</t>
  </si>
  <si>
    <t>Porcentaje</t>
  </si>
  <si>
    <t>Aporte total</t>
  </si>
  <si>
    <t>Pago inicial</t>
  </si>
  <si>
    <t>Cuota mensual (x6)</t>
  </si>
  <si>
    <t>Christophe</t>
  </si>
  <si>
    <t>Bardone</t>
  </si>
  <si>
    <t>Si</t>
  </si>
  <si>
    <t>David Fernando</t>
  </si>
  <si>
    <t>De la Cruz Gonzales</t>
  </si>
  <si>
    <t>James</t>
  </si>
  <si>
    <t>Pezo Shuna</t>
  </si>
  <si>
    <t>Julio Cesar</t>
  </si>
  <si>
    <t>Romero Vasquez</t>
  </si>
  <si>
    <t>Roberto</t>
  </si>
  <si>
    <t>Flores Rios</t>
  </si>
  <si>
    <t>Luis</t>
  </si>
  <si>
    <t>Saavedra Saavedra</t>
  </si>
  <si>
    <t>Lily</t>
  </si>
  <si>
    <t>Chung Rojas</t>
  </si>
  <si>
    <t>Liliana Beatriz</t>
  </si>
  <si>
    <t>Anastacio Pinedo</t>
  </si>
  <si>
    <t>Manuela</t>
  </si>
  <si>
    <t>Ruiz Cardenas</t>
  </si>
  <si>
    <t>Marco Segundo</t>
  </si>
  <si>
    <t>Arce Pazo</t>
  </si>
  <si>
    <t>Natividad</t>
  </si>
  <si>
    <t>Cumar Pizuna</t>
  </si>
  <si>
    <t>Mario</t>
  </si>
  <si>
    <t>Vasquez Pinedo</t>
  </si>
  <si>
    <t>Norith</t>
  </si>
  <si>
    <t>Sanchez Reategui</t>
  </si>
  <si>
    <t>Ysabel</t>
  </si>
  <si>
    <t>Garcia Cruz</t>
  </si>
  <si>
    <t>Sara Elizabeth</t>
  </si>
  <si>
    <t>Villanueva Flores</t>
  </si>
  <si>
    <t>Yolanda Yesenia</t>
  </si>
  <si>
    <t>Lopez Hidalgo</t>
  </si>
  <si>
    <t>Sayler</t>
  </si>
  <si>
    <t>Iglesias Reategui</t>
  </si>
  <si>
    <t>TOTAL PARTICIPANTES</t>
  </si>
  <si>
    <t>Resumen de los honorarios</t>
  </si>
  <si>
    <t>Saldo en 6 meses</t>
  </si>
  <si>
    <t>Cuota mensual total</t>
  </si>
  <si>
    <t>Honorarios totales</t>
  </si>
  <si>
    <t>Total de ahorros participantes</t>
  </si>
  <si>
    <t>Instrucciones: seleccione No en Participa? cuando una persona se retire. Sus importes pasan a cero y la distribucion de los demas se actualiza automaticamente.</t>
  </si>
</sst>
</file>

<file path=xl/styles.xml><?xml version="1.0" encoding="utf-8"?>
<styleSheet xmlns="http://schemas.openxmlformats.org/spreadsheetml/2006/main">
  <numFmts count="2">
    <numFmt numFmtId="164" formatCode="#,##0.00 &quot;S/&quot;"/>
    <numFmt numFmtId="165" formatCode="0.00%"/>
  </numFmts>
  <fonts count="6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0"/>
      <color rgb="FF4040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66666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3F8"/>
        <bgColor indexed="64"/>
      </patternFill>
    </fill>
  </fills>
  <borders count="4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164" fontId="4" fillId="5" borderId="2" xfId="0" applyNumberFormat="1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5" fontId="0" fillId="0" borderId="1" xfId="0" applyNumberFormat="1" applyBorder="1"/>
    <xf numFmtId="0" fontId="5" fillId="0" borderId="0" xfId="0" applyFont="1"/>
    <xf numFmtId="0" fontId="3" fillId="2" borderId="3" xfId="0" applyFont="1" applyFill="1" applyBorder="1"/>
    <xf numFmtId="164" fontId="3" fillId="2" borderId="3" xfId="0" applyNumberFormat="1" applyFont="1" applyFill="1" applyBorder="1"/>
    <xf numFmtId="165" fontId="3" fillId="2" borderId="3" xfId="0" applyNumberFormat="1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4CCC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F4E78"/>
    <pageSetUpPr fitToPage="1"/>
  </sheetPr>
  <dimension ref="A1:J24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19.7109375" customWidth="1"/>
    <col min="2" max="2" width="25.7109375" customWidth="1"/>
    <col min="3" max="3" width="16.7109375" customWidth="1"/>
    <col min="4" max="4" width="14.7109375" customWidth="1"/>
    <col min="5" max="8" width="16.7109375" customWidth="1"/>
  </cols>
  <sheetData>
    <row r="1" spans="1:10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</row>
    <row r="4" spans="1:10">
      <c r="I4" s="3" t="s">
        <v>46</v>
      </c>
    </row>
    <row r="5" spans="1:10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4" t="s">
        <v>8</v>
      </c>
      <c r="J5" s="5">
        <v>32000</v>
      </c>
    </row>
    <row r="6" spans="1:10">
      <c r="A6" s="6" t="s">
        <v>10</v>
      </c>
      <c r="B6" s="6" t="s">
        <v>11</v>
      </c>
      <c r="C6" s="7">
        <v>800000</v>
      </c>
      <c r="D6" s="8" t="s">
        <v>12</v>
      </c>
      <c r="E6" s="9">
        <f>IF(D6="Si",C6/$C$24,0)</f>
        <v>0.18018028609696995</v>
      </c>
      <c r="F6" s="7">
        <f>E6*$J$8</f>
        <v>10810.817165818198</v>
      </c>
      <c r="G6" s="7">
        <f>E6*$J$5</f>
        <v>5765.769155103038</v>
      </c>
      <c r="H6" s="7">
        <f>E6*$J$7</f>
        <v>840.8413351191932</v>
      </c>
      <c r="I6" s="4" t="s">
        <v>47</v>
      </c>
      <c r="J6" s="5">
        <v>28000</v>
      </c>
    </row>
    <row r="7" spans="1:10">
      <c r="A7" s="6" t="s">
        <v>13</v>
      </c>
      <c r="B7" s="6" t="s">
        <v>14</v>
      </c>
      <c r="C7" s="7">
        <v>120000</v>
      </c>
      <c r="D7" s="8" t="s">
        <v>12</v>
      </c>
      <c r="E7" s="9">
        <f>IF(D7="Si",C7/$C$24,0)</f>
        <v>0.027027042914545493</v>
      </c>
      <c r="F7" s="7">
        <f>E7*$J$8</f>
        <v>1621.6225748727295</v>
      </c>
      <c r="G7" s="7">
        <f>E7*$J$5</f>
        <v>864.8653732654558</v>
      </c>
      <c r="H7" s="7">
        <f>E7*$J$7</f>
        <v>126.12620026787897</v>
      </c>
      <c r="I7" s="4" t="s">
        <v>48</v>
      </c>
      <c r="J7" s="5">
        <f>J6/6</f>
        <v>4666.666666666667</v>
      </c>
    </row>
    <row r="8" spans="1:10">
      <c r="A8" s="6" t="s">
        <v>13</v>
      </c>
      <c r="B8" s="6" t="s">
        <v>14</v>
      </c>
      <c r="C8" s="7">
        <v>35000</v>
      </c>
      <c r="D8" s="8" t="s">
        <v>12</v>
      </c>
      <c r="E8" s="9">
        <f>IF(D8="Si",C8/$C$24,0)</f>
        <v>0.007882887516742435</v>
      </c>
      <c r="F8" s="7">
        <f>E8*$J$8</f>
        <v>472.9732510045461</v>
      </c>
      <c r="G8" s="7">
        <f>E8*$J$5</f>
        <v>252.25240053575791</v>
      </c>
      <c r="H8" s="7">
        <f>E8*$J$7</f>
        <v>36.7868084114647</v>
      </c>
      <c r="I8" s="4" t="s">
        <v>49</v>
      </c>
      <c r="J8" s="5">
        <f>J5+J6</f>
        <v>60000</v>
      </c>
    </row>
    <row r="9" spans="1:10">
      <c r="A9" s="6" t="s">
        <v>15</v>
      </c>
      <c r="B9" s="6" t="s">
        <v>16</v>
      </c>
      <c r="C9" s="7">
        <v>50000</v>
      </c>
      <c r="D9" s="8" t="s">
        <v>12</v>
      </c>
      <c r="E9" s="9">
        <f>IF(D9="Si",C9/$C$24,0)</f>
        <v>0.011261267881060622</v>
      </c>
      <c r="F9" s="7">
        <f>E9*$J$8</f>
        <v>675.6760728636374</v>
      </c>
      <c r="G9" s="7">
        <f>E9*$J$5</f>
        <v>360.3605721939399</v>
      </c>
      <c r="H9" s="7">
        <f>E9*$J$7</f>
        <v>52.552583444949576</v>
      </c>
      <c r="I9" s="4" t="s">
        <v>50</v>
      </c>
      <c r="J9" s="5">
        <f>C24</f>
        <v>4439997.390000001</v>
      </c>
    </row>
    <row r="10" spans="1:10">
      <c r="A10" s="6" t="s">
        <v>17</v>
      </c>
      <c r="B10" s="6" t="s">
        <v>18</v>
      </c>
      <c r="C10" s="7">
        <v>50000</v>
      </c>
      <c r="D10" s="8" t="s">
        <v>12</v>
      </c>
      <c r="E10" s="9">
        <f>IF(D10="Si",C10/$C$24,0)</f>
        <v>0.011261267881060622</v>
      </c>
      <c r="F10" s="7">
        <f>E10*$J$8</f>
        <v>675.6760728636374</v>
      </c>
      <c r="G10" s="7">
        <f>E10*$J$5</f>
        <v>360.3605721939399</v>
      </c>
      <c r="H10" s="7">
        <f>E10*$J$7</f>
        <v>52.552583444949576</v>
      </c>
    </row>
    <row r="11" spans="1:10">
      <c r="A11" s="6" t="s">
        <v>19</v>
      </c>
      <c r="B11" s="6" t="s">
        <v>20</v>
      </c>
      <c r="C11" s="7">
        <v>360000</v>
      </c>
      <c r="D11" s="8" t="s">
        <v>12</v>
      </c>
      <c r="E11" s="9">
        <f>IF(D11="Si",C11/$C$24,0)</f>
        <v>0.08108112874363647</v>
      </c>
      <c r="F11" s="7">
        <f>E11*$J$8</f>
        <v>4864.867724618189</v>
      </c>
      <c r="G11" s="7">
        <f>E11*$J$5</f>
        <v>2594.596119796367</v>
      </c>
      <c r="H11" s="7">
        <f>E11*$J$7</f>
        <v>378.3786008036369</v>
      </c>
      <c r="I11" s="10" t="s">
        <v>51</v>
      </c>
      <c r="J11" s="10"/>
    </row>
    <row r="12" spans="1:10">
      <c r="A12" s="6" t="s">
        <v>21</v>
      </c>
      <c r="B12" s="6" t="s">
        <v>22</v>
      </c>
      <c r="C12" s="7">
        <v>229667.39</v>
      </c>
      <c r="D12" s="8" t="s">
        <v>12</v>
      </c>
      <c r="E12" s="9">
        <f>IF(D12="Si",C12/$C$24,0)</f>
        <v>0.051726920046680475</v>
      </c>
      <c r="F12" s="7">
        <f>E12*$J$8</f>
        <v>3103.6152028008287</v>
      </c>
      <c r="G12" s="7">
        <f>E12*$J$5</f>
        <v>1655.2614414937752</v>
      </c>
      <c r="H12" s="7">
        <f>E12*$J$7</f>
        <v>241.39229355117556</v>
      </c>
      <c r="I12" s="10"/>
      <c r="J12" s="10"/>
    </row>
    <row r="13" spans="1:10">
      <c r="A13" s="6" t="s">
        <v>23</v>
      </c>
      <c r="B13" s="6" t="s">
        <v>24</v>
      </c>
      <c r="C13" s="7">
        <v>1390000</v>
      </c>
      <c r="D13" s="8" t="s">
        <v>12</v>
      </c>
      <c r="E13" s="9">
        <f>IF(D13="Si",C13/$C$24,0)</f>
        <v>0.3130632470934853</v>
      </c>
      <c r="F13" s="7">
        <f>E13*$J$8</f>
        <v>18783.79482560912</v>
      </c>
      <c r="G13" s="7">
        <f>E13*$J$5</f>
        <v>10018.02390699153</v>
      </c>
      <c r="H13" s="7">
        <f>E13*$J$7</f>
        <v>1460.9618197695982</v>
      </c>
      <c r="I13" s="10"/>
      <c r="J13" s="10"/>
    </row>
    <row r="14" spans="1:10">
      <c r="A14" s="6" t="s">
        <v>25</v>
      </c>
      <c r="B14" s="6" t="s">
        <v>26</v>
      </c>
      <c r="C14" s="7">
        <v>120830</v>
      </c>
      <c r="D14" s="8" t="s">
        <v>12</v>
      </c>
      <c r="E14" s="9">
        <f>IF(D14="Si",C14/$C$24,0)</f>
        <v>0.0272139799613711</v>
      </c>
      <c r="F14" s="7">
        <f>E14*$J$8</f>
        <v>1632.838797682266</v>
      </c>
      <c r="G14" s="7">
        <f>E14*$J$5</f>
        <v>870.8473587638751</v>
      </c>
      <c r="H14" s="7">
        <f>E14*$J$7</f>
        <v>126.99857315306514</v>
      </c>
    </row>
    <row r="15" spans="1:10">
      <c r="A15" s="6" t="s">
        <v>27</v>
      </c>
      <c r="B15" s="6" t="s">
        <v>28</v>
      </c>
      <c r="C15" s="7">
        <v>105500</v>
      </c>
      <c r="D15" s="8" t="s">
        <v>12</v>
      </c>
      <c r="E15" s="9">
        <f>IF(D15="Si",C15/$C$24,0)</f>
        <v>0.023761275229037912</v>
      </c>
      <c r="F15" s="7">
        <f>E15*$J$8</f>
        <v>1425.6765137422747</v>
      </c>
      <c r="G15" s="7">
        <f>E15*$J$5</f>
        <v>760.3608073292132</v>
      </c>
      <c r="H15" s="7">
        <f>E15*$J$7</f>
        <v>110.8859510688436</v>
      </c>
    </row>
    <row r="16" spans="1:10">
      <c r="A16" s="6" t="s">
        <v>29</v>
      </c>
      <c r="B16" s="6" t="s">
        <v>30</v>
      </c>
      <c r="C16" s="7">
        <v>190000</v>
      </c>
      <c r="D16" s="8" t="s">
        <v>12</v>
      </c>
      <c r="E16" s="9">
        <f>IF(D16="Si",C16/$C$24,0)</f>
        <v>0.042792817948030366</v>
      </c>
      <c r="F16" s="7">
        <f>E16*$J$8</f>
        <v>2567.569076881822</v>
      </c>
      <c r="G16" s="7">
        <f>E16*$J$5</f>
        <v>1369.3701743369718</v>
      </c>
      <c r="H16" s="7">
        <f>E16*$J$7</f>
        <v>199.69981709080838</v>
      </c>
    </row>
    <row r="17" spans="1:8">
      <c r="A17" s="6" t="s">
        <v>31</v>
      </c>
      <c r="B17" s="6" t="s">
        <v>32</v>
      </c>
      <c r="C17" s="7">
        <v>50000</v>
      </c>
      <c r="D17" s="8" t="s">
        <v>12</v>
      </c>
      <c r="E17" s="9">
        <f>IF(D17="Si",C17/$C$24,0)</f>
        <v>0.011261267881060622</v>
      </c>
      <c r="F17" s="7">
        <f>E17*$J$8</f>
        <v>675.6760728636374</v>
      </c>
      <c r="G17" s="7">
        <f>E17*$J$5</f>
        <v>360.3605721939399</v>
      </c>
      <c r="H17" s="7">
        <f>E17*$J$7</f>
        <v>52.552583444949576</v>
      </c>
    </row>
    <row r="18" spans="1:8">
      <c r="A18" s="6" t="s">
        <v>33</v>
      </c>
      <c r="B18" s="6" t="s">
        <v>34</v>
      </c>
      <c r="C18" s="7">
        <v>114000</v>
      </c>
      <c r="D18" s="8" t="s">
        <v>12</v>
      </c>
      <c r="E18" s="9">
        <f>IF(D18="Si",C18/$C$24,0)</f>
        <v>0.02567569076881822</v>
      </c>
      <c r="F18" s="7">
        <f>E18*$J$8</f>
        <v>1540.5414461290932</v>
      </c>
      <c r="G18" s="7">
        <f>E18*$J$5</f>
        <v>821.622104602183</v>
      </c>
      <c r="H18" s="7">
        <f>E18*$J$7</f>
        <v>119.81989025448503</v>
      </c>
    </row>
    <row r="19" spans="1:8">
      <c r="A19" s="6" t="s">
        <v>35</v>
      </c>
      <c r="B19" s="6" t="s">
        <v>36</v>
      </c>
      <c r="C19" s="7">
        <v>130000</v>
      </c>
      <c r="D19" s="8" t="s">
        <v>12</v>
      </c>
      <c r="E19" s="9">
        <f>IF(D19="Si",C19/$C$24,0)</f>
        <v>0.02927929649075762</v>
      </c>
      <c r="F19" s="7">
        <f>E19*$J$8</f>
        <v>1756.757789445457</v>
      </c>
      <c r="G19" s="7">
        <f>E19*$J$5</f>
        <v>936.9374877042438</v>
      </c>
      <c r="H19" s="7">
        <f>E19*$J$7</f>
        <v>136.6367169568689</v>
      </c>
    </row>
    <row r="20" spans="1:8">
      <c r="A20" s="6" t="s">
        <v>37</v>
      </c>
      <c r="B20" s="6" t="s">
        <v>38</v>
      </c>
      <c r="C20" s="7">
        <v>145000</v>
      </c>
      <c r="D20" s="8" t="s">
        <v>12</v>
      </c>
      <c r="E20" s="9">
        <f>IF(D20="Si",C20/$C$24,0)</f>
        <v>0.032657676855075805</v>
      </c>
      <c r="F20" s="7">
        <f>E20*$J$8</f>
        <v>1959.4606113045484</v>
      </c>
      <c r="G20" s="7">
        <f>E20*$J$5</f>
        <v>1045.0456593624258</v>
      </c>
      <c r="H20" s="7">
        <f>E20*$J$7</f>
        <v>152.40249199035378</v>
      </c>
    </row>
    <row r="21" spans="1:8">
      <c r="A21" s="6" t="s">
        <v>39</v>
      </c>
      <c r="B21" s="6" t="s">
        <v>40</v>
      </c>
      <c r="C21" s="7">
        <v>200000</v>
      </c>
      <c r="D21" s="8" t="s">
        <v>12</v>
      </c>
      <c r="E21" s="9">
        <f>IF(D21="Si",C21/$C$24,0)</f>
        <v>0.04504507152424249</v>
      </c>
      <c r="F21" s="7">
        <f>E21*$J$8</f>
        <v>2702.7042914545495</v>
      </c>
      <c r="G21" s="7">
        <f>E21*$J$5</f>
        <v>1441.4422887757596</v>
      </c>
      <c r="H21" s="7">
        <f>E21*$J$7</f>
        <v>210.2103337797983</v>
      </c>
    </row>
    <row r="22" spans="1:8">
      <c r="A22" s="6" t="s">
        <v>41</v>
      </c>
      <c r="B22" s="6" t="s">
        <v>42</v>
      </c>
      <c r="C22" s="7">
        <v>150000</v>
      </c>
      <c r="D22" s="8" t="s">
        <v>12</v>
      </c>
      <c r="E22" s="9">
        <f>IF(D22="Si",C22/$C$24,0)</f>
        <v>0.03378380364318187</v>
      </c>
      <c r="F22" s="7">
        <f>E22*$J$8</f>
        <v>2027.0282185909123</v>
      </c>
      <c r="G22" s="7">
        <f>E22*$J$5</f>
        <v>1081.0817165818198</v>
      </c>
      <c r="H22" s="7">
        <f>E22*$J$7</f>
        <v>157.65775033484874</v>
      </c>
    </row>
    <row r="23" spans="1:8">
      <c r="A23" s="6" t="s">
        <v>43</v>
      </c>
      <c r="B23" s="6" t="s">
        <v>44</v>
      </c>
      <c r="C23" s="7">
        <v>200000</v>
      </c>
      <c r="D23" s="8" t="s">
        <v>12</v>
      </c>
      <c r="E23" s="9">
        <f>IF(D23="Si",C23/$C$24,0)</f>
        <v>0.04504507152424249</v>
      </c>
      <c r="F23" s="7">
        <f>E23*$J$8</f>
        <v>2702.7042914545495</v>
      </c>
      <c r="G23" s="7">
        <f>E23*$J$5</f>
        <v>1441.4422887757596</v>
      </c>
      <c r="H23" s="7">
        <f>E23*$J$7</f>
        <v>210.2103337797983</v>
      </c>
    </row>
    <row r="24" spans="1:8">
      <c r="A24" s="11" t="s">
        <v>45</v>
      </c>
      <c r="B24" s="11"/>
      <c r="C24" s="12">
        <f>SUMIF(D6:D23,"Si",C6:C23)</f>
        <v>4439997.390000001</v>
      </c>
      <c r="D24" s="11" t="str">
        <f>COUNTIF(D6:D23,"Si")&amp;" personas"</f>
        <v>18 personas</v>
      </c>
      <c r="E24" s="13">
        <f>SUM(E6:E23)</f>
        <v>1</v>
      </c>
      <c r="F24" s="12">
        <f>SUM(F6:F23)</f>
        <v>60000</v>
      </c>
      <c r="G24" s="12">
        <f>SUM(G6:G23)</f>
        <v>32000</v>
      </c>
      <c r="H24" s="12">
        <f>SUM(H6:H23)</f>
        <v>4666.666666666667</v>
      </c>
    </row>
  </sheetData>
  <autoFilter ref="A5:H23"/>
  <mergeCells count="3">
    <mergeCell ref="A1:H1"/>
    <mergeCell ref="A2:H2"/>
    <mergeCell ref="I11:J13"/>
  </mergeCells>
  <conditionalFormatting sqref="D6:D23">
    <cfRule type="containsText" dxfId="0" priority="1" operator="containsText" text="No">
      <formula>NOT(ISERROR(SEARCH("No",D6)))</formula>
    </cfRule>
  </conditionalFormatting>
  <dataValidations count="18">
    <dataValidation type="list" allowBlank="1" showInputMessage="1" showErrorMessage="1" sqref="D6">
      <formula1>"Si,No"</formula1>
    </dataValidation>
    <dataValidation type="list" allowBlank="1" showInputMessage="1" showErrorMessage="1" sqref="D7">
      <formula1>"Si,No"</formula1>
    </dataValidation>
    <dataValidation type="list" allowBlank="1" showInputMessage="1" showErrorMessage="1" sqref="D8">
      <formula1>"Si,No"</formula1>
    </dataValidation>
    <dataValidation type="list" allowBlank="1" showInputMessage="1" showErrorMessage="1" sqref="D9">
      <formula1>"Si,No"</formula1>
    </dataValidation>
    <dataValidation type="list" allowBlank="1" showInputMessage="1" showErrorMessage="1" sqref="D10">
      <formula1>"Si,No"</formula1>
    </dataValidation>
    <dataValidation type="list" allowBlank="1" showInputMessage="1" showErrorMessage="1" sqref="D11">
      <formula1>"Si,No"</formula1>
    </dataValidation>
    <dataValidation type="list" allowBlank="1" showInputMessage="1" showErrorMessage="1" sqref="D12">
      <formula1>"Si,No"</formula1>
    </dataValidation>
    <dataValidation type="list" allowBlank="1" showInputMessage="1" showErrorMessage="1" sqref="D13">
      <formula1>"Si,No"</formula1>
    </dataValidation>
    <dataValidation type="list" allowBlank="1" showInputMessage="1" showErrorMessage="1" sqref="D14">
      <formula1>"Si,No"</formula1>
    </dataValidation>
    <dataValidation type="list" allowBlank="1" showInputMessage="1" showErrorMessage="1" sqref="D15">
      <formula1>"Si,No"</formula1>
    </dataValidation>
    <dataValidation type="list" allowBlank="1" showInputMessage="1" showErrorMessage="1" sqref="D16">
      <formula1>"Si,No"</formula1>
    </dataValidation>
    <dataValidation type="list" allowBlank="1" showInputMessage="1" showErrorMessage="1" sqref="D17">
      <formula1>"Si,No"</formula1>
    </dataValidation>
    <dataValidation type="list" allowBlank="1" showInputMessage="1" showErrorMessage="1" sqref="D18">
      <formula1>"Si,No"</formula1>
    </dataValidation>
    <dataValidation type="list" allowBlank="1" showInputMessage="1" showErrorMessage="1" sqref="D19">
      <formula1>"Si,No"</formula1>
    </dataValidation>
    <dataValidation type="list" allowBlank="1" showInputMessage="1" showErrorMessage="1" sqref="D20">
      <formula1>"Si,No"</formula1>
    </dataValidation>
    <dataValidation type="list" allowBlank="1" showInputMessage="1" showErrorMessage="1" sqref="D21">
      <formula1>"Si,No"</formula1>
    </dataValidation>
    <dataValidation type="list" allowBlank="1" showInputMessage="1" showErrorMessage="1" sqref="D22">
      <formula1>"Si,No"</formula1>
    </dataValidation>
    <dataValidation type="list" allowBlank="1" showInputMessage="1" showErrorMessage="1" sqref="D23">
      <formula1>"Si,No"</formula1>
    </dataValidation>
  </dataValidations>
  <pageMargins left="0.25" right="0.25" top="0.5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Repartition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2026-09-12T14:46:41Z</dcterms:created>
  <dcterms:modified xsi:type="dcterms:W3CDTF">2026-09-12T14:46:41Z</dcterms:modified>
</cp:coreProperties>
</file>